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12" firstSheet="3" activeTab="3"/>
  </bookViews>
  <sheets>
    <sheet name="申请补贴类别" sheetId="3" state="hidden" r:id="rId1"/>
    <sheet name="申请单位" sheetId="4" state="hidden" r:id="rId2"/>
    <sheet name="Sheet1" sheetId="7" state="hidden" r:id="rId3"/>
    <sheet name="2023年审定表" sheetId="8" r:id="rId4"/>
  </sheets>
  <definedNames>
    <definedName name="_xlnm.Print_Area" localSheetId="3">'2023年审定表'!$A$1:$O$27</definedName>
  </definedNames>
  <calcPr calcId="144525" fullPrecision="0"/>
</workbook>
</file>

<file path=xl/sharedStrings.xml><?xml version="1.0" encoding="utf-8"?>
<sst xmlns="http://schemas.openxmlformats.org/spreadsheetml/2006/main" count="96" uniqueCount="52">
  <si>
    <t>申请补贴类别</t>
  </si>
  <si>
    <t>航线补贴</t>
  </si>
  <si>
    <t>“水水”中转运量补贴</t>
  </si>
  <si>
    <t>“散改集、杂改集”运量补贴</t>
  </si>
  <si>
    <t>集装箱“场站”补贴</t>
  </si>
  <si>
    <t>铁水联运运量补贴</t>
  </si>
  <si>
    <t>序号</t>
  </si>
  <si>
    <t>申请单位名称</t>
  </si>
  <si>
    <t>秦皇岛秦仁海运有限公司</t>
  </si>
  <si>
    <t>√</t>
  </si>
  <si>
    <t>秦皇岛中远海运船务代理有限公司</t>
  </si>
  <si>
    <t>大连集发环渤海集装箱运输有限公司</t>
  </si>
  <si>
    <t>上海新海丰集装箱运输有限公司秦皇岛分公司</t>
  </si>
  <si>
    <t>秦皇岛中远海运集装箱船务代理有限公司</t>
  </si>
  <si>
    <t>秦皇岛港新港湾集装箱码头有限公司</t>
  </si>
  <si>
    <t>泉州安通物流有限公司</t>
  </si>
  <si>
    <t>上海中谷物流股份有限公司</t>
  </si>
  <si>
    <t>上海合德国际物流有限公司</t>
  </si>
  <si>
    <t>秦皇岛海运煤炭交易市场有限公司</t>
  </si>
  <si>
    <t>中国天津外轮代理有限公司</t>
  </si>
  <si>
    <t>唐山海港捷通运输有限公司</t>
  </si>
  <si>
    <t>秦皇岛瑞浩物流有限公司</t>
  </si>
  <si>
    <t>秦皇岛市渤海船务工程有限公司</t>
  </si>
  <si>
    <t>秦皇岛骊骅淀粉股份有限公司</t>
  </si>
  <si>
    <r>
      <rPr>
        <b/>
        <sz val="20"/>
        <color theme="1"/>
        <rFont val="Arial Narrow"/>
        <charset val="134"/>
      </rPr>
      <t>2023</t>
    </r>
    <r>
      <rPr>
        <b/>
        <sz val="20"/>
        <color theme="1"/>
        <rFont val="宋体"/>
        <charset val="134"/>
      </rPr>
      <t>年度秦皇岛市沿海港口发展补助资金分配明细表</t>
    </r>
  </si>
  <si>
    <r>
      <rPr>
        <sz val="12"/>
        <color theme="1"/>
        <rFont val="宋体"/>
        <charset val="134"/>
      </rPr>
      <t>补助期间：</t>
    </r>
    <r>
      <rPr>
        <sz val="12"/>
        <color theme="1"/>
        <rFont val="Arial Narrow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Arial Narrow"/>
        <charset val="134"/>
      </rPr>
      <t>1</t>
    </r>
    <r>
      <rPr>
        <sz val="12"/>
        <color theme="1"/>
        <rFont val="宋体"/>
        <charset val="134"/>
      </rPr>
      <t>月</t>
    </r>
    <r>
      <rPr>
        <sz val="12"/>
        <color theme="1"/>
        <rFont val="Arial Narrow"/>
        <charset val="134"/>
      </rPr>
      <t>1</t>
    </r>
    <r>
      <rPr>
        <sz val="12"/>
        <color theme="1"/>
        <rFont val="宋体"/>
        <charset val="134"/>
      </rPr>
      <t>日至</t>
    </r>
    <r>
      <rPr>
        <sz val="12"/>
        <color theme="1"/>
        <rFont val="Arial Narrow"/>
        <charset val="134"/>
      </rPr>
      <t>2023</t>
    </r>
    <r>
      <rPr>
        <sz val="12"/>
        <color theme="1"/>
        <rFont val="宋体"/>
        <charset val="134"/>
      </rPr>
      <t>年</t>
    </r>
    <r>
      <rPr>
        <sz val="12"/>
        <color theme="1"/>
        <rFont val="Arial Narrow"/>
        <charset val="134"/>
      </rPr>
      <t>12</t>
    </r>
    <r>
      <rPr>
        <sz val="12"/>
        <color theme="1"/>
        <rFont val="宋体"/>
        <charset val="134"/>
      </rPr>
      <t>月</t>
    </r>
    <r>
      <rPr>
        <sz val="12"/>
        <color theme="1"/>
        <rFont val="Arial Narrow"/>
        <charset val="134"/>
      </rPr>
      <t>31</t>
    </r>
    <r>
      <rPr>
        <sz val="12"/>
        <color theme="1"/>
        <rFont val="宋体"/>
        <charset val="134"/>
      </rPr>
      <t>日</t>
    </r>
  </si>
  <si>
    <t>单位</t>
  </si>
  <si>
    <t>航线补助</t>
  </si>
  <si>
    <t>海铁联运补助</t>
  </si>
  <si>
    <t>内陆港补助</t>
  </si>
  <si>
    <t>新增营运船舶运力奖励</t>
  </si>
  <si>
    <t>岸电使用补助</t>
  </si>
  <si>
    <t>审定上报补助  资金金额（元）</t>
  </si>
  <si>
    <t>省级下达补助  资金分配金额（元）</t>
  </si>
  <si>
    <t>备注</t>
  </si>
  <si>
    <t>数量（次）</t>
  </si>
  <si>
    <t>金额（元）</t>
  </si>
  <si>
    <r>
      <rPr>
        <b/>
        <sz val="12"/>
        <color theme="1"/>
        <rFont val="宋体"/>
        <charset val="134"/>
      </rPr>
      <t>运量（</t>
    </r>
    <r>
      <rPr>
        <b/>
        <sz val="12"/>
        <color theme="1"/>
        <rFont val="Arial Narrow"/>
        <charset val="134"/>
      </rPr>
      <t>TEU</t>
    </r>
    <r>
      <rPr>
        <b/>
        <sz val="12"/>
        <color theme="1"/>
        <rFont val="宋体"/>
        <charset val="134"/>
      </rPr>
      <t>）</t>
    </r>
  </si>
  <si>
    <t>载重吨</t>
  </si>
  <si>
    <t>数量（度数）</t>
  </si>
  <si>
    <t>分配明细计算方法：省级下达补助资金分配金额=（审定上报补助资金金额/审定上报补助资金总额）*省级下达补助资金总额，单位为元，小数点后四舍五入保留两位。</t>
  </si>
  <si>
    <t>唐山港合德海运有限公司</t>
  </si>
  <si>
    <t>秦皇岛合众物流有限公司</t>
  </si>
  <si>
    <t>秦皇岛朗拓商贸有限公司</t>
  </si>
  <si>
    <t>天津北龙佳盛国际贸易有限公司</t>
  </si>
  <si>
    <t>深圳市中海通物流股份有限公司</t>
  </si>
  <si>
    <t>天津凯达物流有限公司</t>
  </si>
  <si>
    <t>秦皇岛财盛海运有限公司</t>
  </si>
  <si>
    <t>中国船舶燃料河北有限公司</t>
  </si>
  <si>
    <t>秦皇岛港股份有限公司</t>
  </si>
  <si>
    <t>秦皇岛新悦港务有限公司</t>
  </si>
  <si>
    <r>
      <rPr>
        <b/>
        <sz val="12"/>
        <color theme="1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</si>
</sst>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_ * #,##0_ ;_ * \-#,##0_ ;_ 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Arial Narrow"/>
      <charset val="134"/>
    </font>
    <font>
      <sz val="11"/>
      <color theme="1"/>
      <name val="宋体"/>
      <charset val="134"/>
    </font>
    <font>
      <b/>
      <sz val="20"/>
      <color theme="1"/>
      <name val="Arial Narrow"/>
      <charset val="134"/>
    </font>
    <font>
      <sz val="20"/>
      <color theme="1"/>
      <name val="Arial Narrow"/>
      <charset val="134"/>
    </font>
    <font>
      <sz val="12"/>
      <color theme="1"/>
      <name val="宋体"/>
      <charset val="134"/>
    </font>
    <font>
      <sz val="12"/>
      <color theme="1"/>
      <name val="Arial Narrow"/>
      <charset val="134"/>
    </font>
    <font>
      <b/>
      <sz val="12"/>
      <color theme="1"/>
      <name val="宋体"/>
      <charset val="134"/>
    </font>
    <font>
      <b/>
      <sz val="12"/>
      <color theme="1"/>
      <name val="Arial Narrow"/>
      <charset val="134"/>
    </font>
    <font>
      <b/>
      <sz val="11"/>
      <color theme="1"/>
      <name val="宋体"/>
      <charset val="134"/>
    </font>
    <font>
      <b/>
      <sz val="11"/>
      <color theme="1"/>
      <name val="Arial Narrow"/>
      <charset val="134"/>
    </font>
    <font>
      <sz val="11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8" fillId="20" borderId="12" applyNumberFormat="0" applyAlignment="0" applyProtection="0">
      <alignment vertical="center"/>
    </xf>
    <xf numFmtId="0" fontId="25" fillId="24" borderId="13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8" fillId="0" borderId="2" xfId="8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3" fontId="7" fillId="0" borderId="2" xfId="8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43" fontId="6" fillId="0" borderId="3" xfId="8" applyFont="1" applyFill="1" applyBorder="1" applyAlignment="1">
      <alignment horizontal="center" vertical="center" wrapText="1"/>
    </xf>
    <xf numFmtId="0" fontId="6" fillId="0" borderId="3" xfId="8" applyNumberFormat="1" applyFont="1" applyFill="1" applyBorder="1" applyAlignment="1">
      <alignment horizontal="right" vertical="center" wrapText="1"/>
    </xf>
    <xf numFmtId="0" fontId="6" fillId="0" borderId="2" xfId="8" applyNumberFormat="1" applyFont="1" applyFill="1" applyBorder="1" applyAlignment="1">
      <alignment horizontal="right" vertical="center" wrapText="1"/>
    </xf>
    <xf numFmtId="43" fontId="6" fillId="0" borderId="2" xfId="8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7" fontId="8" fillId="0" borderId="2" xfId="8" applyNumberFormat="1" applyFont="1" applyFill="1" applyBorder="1" applyAlignment="1">
      <alignment horizontal="right" vertical="center" wrapText="1"/>
    </xf>
    <xf numFmtId="176" fontId="8" fillId="0" borderId="2" xfId="8" applyNumberFormat="1" applyFont="1" applyFill="1" applyBorder="1" applyAlignment="1">
      <alignment horizontal="right" vertical="center" wrapText="1"/>
    </xf>
    <xf numFmtId="177" fontId="1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3" fontId="10" fillId="0" borderId="2" xfId="0" applyNumberFormat="1" applyFont="1" applyBorder="1">
      <alignment vertical="center"/>
    </xf>
    <xf numFmtId="43" fontId="10" fillId="0" borderId="3" xfId="0" applyNumberFormat="1" applyFont="1" applyBorder="1">
      <alignment vertical="center"/>
    </xf>
    <xf numFmtId="43" fontId="9" fillId="0" borderId="1" xfId="0" applyNumberFormat="1" applyFont="1" applyBorder="1" applyAlignment="1">
      <alignment vertical="center" wrapText="1"/>
    </xf>
    <xf numFmtId="43" fontId="10" fillId="0" borderId="6" xfId="0" applyNumberFormat="1" applyFont="1" applyBorder="1" applyAlignment="1">
      <alignment vertical="center" wrapText="1"/>
    </xf>
    <xf numFmtId="43" fontId="10" fillId="0" borderId="3" xfId="0" applyNumberFormat="1" applyFont="1" applyBorder="1" applyAlignment="1">
      <alignment vertical="center" wrapText="1"/>
    </xf>
    <xf numFmtId="0" fontId="0" fillId="0" borderId="0" xfId="49">
      <alignment vertical="center"/>
    </xf>
    <xf numFmtId="0" fontId="0" fillId="0" borderId="0" xfId="49" applyAlignment="1">
      <alignment vertical="center" wrapText="1"/>
    </xf>
    <xf numFmtId="0" fontId="0" fillId="0" borderId="2" xfId="49" applyBorder="1" applyAlignment="1">
      <alignment horizontal="center" vertical="center"/>
    </xf>
    <xf numFmtId="0" fontId="0" fillId="0" borderId="2" xfId="49" applyBorder="1" applyAlignment="1">
      <alignment horizontal="center" vertical="center" wrapText="1"/>
    </xf>
    <xf numFmtId="0" fontId="0" fillId="0" borderId="2" xfId="49" applyBorder="1" applyAlignment="1">
      <alignment vertical="center" wrapText="1"/>
    </xf>
    <xf numFmtId="0" fontId="11" fillId="0" borderId="2" xfId="49" applyFont="1" applyBorder="1" applyAlignment="1">
      <alignment horizontal="center" vertical="center"/>
    </xf>
    <xf numFmtId="0" fontId="0" fillId="0" borderId="2" xfId="49" applyBorder="1">
      <alignment vertical="center"/>
    </xf>
    <xf numFmtId="0" fontId="11" fillId="0" borderId="2" xfId="0" applyFont="1" applyBorder="1" applyAlignment="1">
      <alignment horizontal="center" vertical="center"/>
    </xf>
    <xf numFmtId="0" fontId="0" fillId="0" borderId="0" xfId="49" applyAlignment="1">
      <alignment horizontal="center" vertical="center"/>
    </xf>
    <xf numFmtId="0" fontId="0" fillId="0" borderId="3" xfId="49" applyBorder="1">
      <alignment vertical="center"/>
    </xf>
    <xf numFmtId="0" fontId="0" fillId="0" borderId="7" xfId="49" applyBorder="1">
      <alignment vertical="center"/>
    </xf>
    <xf numFmtId="0" fontId="0" fillId="0" borderId="4" xfId="49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workbookViewId="0">
      <selection activeCell="A13" sqref="A13:G17"/>
    </sheetView>
  </sheetViews>
  <sheetFormatPr defaultColWidth="9" defaultRowHeight="14.4" outlineLevelRow="2" outlineLevelCol="4"/>
  <cols>
    <col min="1" max="1" width="8.87962962962963" style="35" customWidth="1"/>
    <col min="2" max="2" width="21.25" style="35" customWidth="1"/>
    <col min="3" max="3" width="27.5" style="35" customWidth="1"/>
    <col min="4" max="4" width="19.1296296296296" style="35" customWidth="1"/>
    <col min="5" max="5" width="17.1296296296296" style="35" customWidth="1"/>
    <col min="6" max="16384" width="9" style="35"/>
  </cols>
  <sheetData>
    <row r="1" ht="22.9" customHeight="1" spans="1:5">
      <c r="A1" s="37" t="s">
        <v>0</v>
      </c>
      <c r="B1" s="37"/>
      <c r="C1" s="37"/>
      <c r="D1" s="37"/>
      <c r="E1" s="37"/>
    </row>
    <row r="2" ht="43.15" customHeight="1" spans="1:5">
      <c r="A2" s="44" t="s">
        <v>1</v>
      </c>
      <c r="B2" s="44" t="s">
        <v>2</v>
      </c>
      <c r="C2" s="44" t="s">
        <v>3</v>
      </c>
      <c r="D2" s="45" t="s">
        <v>4</v>
      </c>
      <c r="E2" s="44" t="s">
        <v>5</v>
      </c>
    </row>
    <row r="3" ht="25.15" customHeight="1" spans="1:5">
      <c r="A3" s="37">
        <v>7</v>
      </c>
      <c r="B3" s="37">
        <v>1</v>
      </c>
      <c r="C3" s="37">
        <v>8</v>
      </c>
      <c r="D3" s="46">
        <v>3</v>
      </c>
      <c r="E3" s="37">
        <v>4</v>
      </c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zoomScale="85" zoomScaleNormal="85" topLeftCell="A10" workbookViewId="0">
      <selection activeCell="A13" sqref="A13:G17"/>
    </sheetView>
  </sheetViews>
  <sheetFormatPr defaultColWidth="9" defaultRowHeight="40.15" customHeight="1"/>
  <cols>
    <col min="1" max="1" width="9" style="35"/>
    <col min="2" max="2" width="27.3796296296296" style="36" customWidth="1"/>
    <col min="3" max="3" width="11" style="35" customWidth="1"/>
    <col min="4" max="7" width="12.75" style="35" customWidth="1"/>
    <col min="8" max="16384" width="9" style="35"/>
  </cols>
  <sheetData>
    <row r="1" customHeight="1" spans="1:7">
      <c r="A1" s="37" t="s">
        <v>6</v>
      </c>
      <c r="B1" s="38" t="s">
        <v>7</v>
      </c>
      <c r="C1" s="37" t="s">
        <v>0</v>
      </c>
      <c r="D1" s="37"/>
      <c r="E1" s="37"/>
      <c r="F1" s="37"/>
      <c r="G1" s="37"/>
    </row>
    <row r="2" ht="62.45" customHeight="1" spans="1:7">
      <c r="A2" s="37"/>
      <c r="B2" s="38"/>
      <c r="C2" s="38" t="s">
        <v>1</v>
      </c>
      <c r="D2" s="38" t="s">
        <v>2</v>
      </c>
      <c r="E2" s="38" t="s">
        <v>3</v>
      </c>
      <c r="F2" s="38" t="s">
        <v>4</v>
      </c>
      <c r="G2" s="38" t="s">
        <v>5</v>
      </c>
    </row>
    <row r="3" customHeight="1" spans="1:10">
      <c r="A3" s="37">
        <v>1</v>
      </c>
      <c r="B3" s="39" t="s">
        <v>8</v>
      </c>
      <c r="C3" s="40" t="s">
        <v>9</v>
      </c>
      <c r="D3" s="41"/>
      <c r="E3" s="41"/>
      <c r="F3" s="41"/>
      <c r="G3" s="40" t="s">
        <v>9</v>
      </c>
      <c r="J3" s="43"/>
    </row>
    <row r="4" customHeight="1" spans="1:7">
      <c r="A4" s="37">
        <v>2</v>
      </c>
      <c r="B4" s="39" t="s">
        <v>10</v>
      </c>
      <c r="C4" s="40" t="s">
        <v>9</v>
      </c>
      <c r="D4" s="41"/>
      <c r="E4" s="40" t="s">
        <v>9</v>
      </c>
      <c r="F4" s="41"/>
      <c r="G4" s="41"/>
    </row>
    <row r="5" customHeight="1" spans="1:7">
      <c r="A5" s="37">
        <v>3</v>
      </c>
      <c r="B5" s="39" t="s">
        <v>11</v>
      </c>
      <c r="C5" s="40" t="s">
        <v>9</v>
      </c>
      <c r="D5" s="41"/>
      <c r="E5" s="40" t="s">
        <v>9</v>
      </c>
      <c r="F5" s="41"/>
      <c r="G5" s="41"/>
    </row>
    <row r="6" customHeight="1" spans="1:7">
      <c r="A6" s="37">
        <v>4</v>
      </c>
      <c r="B6" s="39" t="s">
        <v>12</v>
      </c>
      <c r="C6" s="40" t="s">
        <v>9</v>
      </c>
      <c r="D6" s="41"/>
      <c r="E6" s="41"/>
      <c r="F6" s="41"/>
      <c r="G6" s="41"/>
    </row>
    <row r="7" customHeight="1" spans="1:7">
      <c r="A7" s="37">
        <v>5</v>
      </c>
      <c r="B7" s="39" t="s">
        <v>13</v>
      </c>
      <c r="C7" s="40" t="s">
        <v>9</v>
      </c>
      <c r="D7" s="40" t="s">
        <v>9</v>
      </c>
      <c r="E7" s="40" t="s">
        <v>9</v>
      </c>
      <c r="F7" s="41"/>
      <c r="G7" s="40" t="s">
        <v>9</v>
      </c>
    </row>
    <row r="8" customHeight="1" spans="1:7">
      <c r="A8" s="37">
        <v>6</v>
      </c>
      <c r="B8" s="39" t="s">
        <v>14</v>
      </c>
      <c r="C8" s="41"/>
      <c r="D8" s="41"/>
      <c r="E8" s="41"/>
      <c r="F8" s="40" t="s">
        <v>9</v>
      </c>
      <c r="G8" s="40" t="s">
        <v>9</v>
      </c>
    </row>
    <row r="9" customHeight="1" spans="1:7">
      <c r="A9" s="37">
        <v>7</v>
      </c>
      <c r="B9" s="39" t="s">
        <v>15</v>
      </c>
      <c r="C9" s="41"/>
      <c r="D9" s="41"/>
      <c r="E9" s="40" t="s">
        <v>9</v>
      </c>
      <c r="F9" s="41"/>
      <c r="G9" s="41"/>
    </row>
    <row r="10" customHeight="1" spans="1:7">
      <c r="A10" s="37">
        <v>8</v>
      </c>
      <c r="B10" s="39" t="s">
        <v>16</v>
      </c>
      <c r="C10" s="40"/>
      <c r="D10" s="41"/>
      <c r="E10" s="40" t="s">
        <v>9</v>
      </c>
      <c r="F10" s="41"/>
      <c r="G10" s="41"/>
    </row>
    <row r="11" customHeight="1" spans="1:7">
      <c r="A11" s="37">
        <v>9</v>
      </c>
      <c r="B11" s="39" t="s">
        <v>17</v>
      </c>
      <c r="C11" s="40" t="s">
        <v>9</v>
      </c>
      <c r="D11" s="41"/>
      <c r="E11" s="42" t="s">
        <v>9</v>
      </c>
      <c r="F11" s="41"/>
      <c r="G11" s="41"/>
    </row>
    <row r="12" customHeight="1" spans="1:7">
      <c r="A12" s="37">
        <v>10</v>
      </c>
      <c r="B12" s="39" t="s">
        <v>18</v>
      </c>
      <c r="C12" s="41"/>
      <c r="D12" s="41"/>
      <c r="E12" s="40"/>
      <c r="F12" s="41"/>
      <c r="G12" s="40" t="s">
        <v>9</v>
      </c>
    </row>
    <row r="13" customHeight="1" spans="1:7">
      <c r="A13" s="37">
        <v>11</v>
      </c>
      <c r="B13" s="39" t="s">
        <v>19</v>
      </c>
      <c r="C13" s="37" t="s">
        <v>9</v>
      </c>
      <c r="D13" s="37"/>
      <c r="E13" s="40"/>
      <c r="F13" s="37"/>
      <c r="G13" s="40"/>
    </row>
    <row r="14" customHeight="1" spans="1:7">
      <c r="A14" s="37">
        <v>12</v>
      </c>
      <c r="B14" s="39" t="s">
        <v>20</v>
      </c>
      <c r="C14" s="37"/>
      <c r="D14" s="37"/>
      <c r="E14" s="40" t="s">
        <v>9</v>
      </c>
      <c r="F14" s="37"/>
      <c r="G14" s="40"/>
    </row>
    <row r="15" customHeight="1" spans="1:7">
      <c r="A15" s="37">
        <v>13</v>
      </c>
      <c r="B15" s="39" t="s">
        <v>21</v>
      </c>
      <c r="C15" s="37"/>
      <c r="D15" s="37"/>
      <c r="E15" s="40" t="s">
        <v>9</v>
      </c>
      <c r="F15" s="37"/>
      <c r="G15" s="40"/>
    </row>
    <row r="16" customHeight="1" spans="1:7">
      <c r="A16" s="37">
        <v>14</v>
      </c>
      <c r="B16" s="39" t="s">
        <v>22</v>
      </c>
      <c r="C16" s="37"/>
      <c r="D16" s="37"/>
      <c r="E16" s="40"/>
      <c r="F16" s="37" t="s">
        <v>9</v>
      </c>
      <c r="G16" s="40"/>
    </row>
    <row r="17" customHeight="1" spans="1:7">
      <c r="A17" s="37">
        <v>15</v>
      </c>
      <c r="B17" s="39" t="s">
        <v>23</v>
      </c>
      <c r="C17" s="37"/>
      <c r="D17" s="37"/>
      <c r="E17" s="40"/>
      <c r="F17" s="37" t="s">
        <v>9</v>
      </c>
      <c r="G17" s="40"/>
    </row>
  </sheetData>
  <mergeCells count="3">
    <mergeCell ref="C1:G1"/>
    <mergeCell ref="A1:A2"/>
    <mergeCell ref="B1:B2"/>
  </mergeCells>
  <pageMargins left="0.75" right="0.75" top="1" bottom="1" header="0.511805555555556" footer="0.511805555555556"/>
  <pageSetup paperSize="9" scale="7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8"/>
  <sheetViews>
    <sheetView tabSelected="1" workbookViewId="0">
      <pane xSplit="2" ySplit="6" topLeftCell="C12" activePane="bottomRight" state="frozen"/>
      <selection/>
      <selection pane="topRight"/>
      <selection pane="bottomLeft"/>
      <selection pane="bottomRight" activeCell="B16" sqref="B16"/>
    </sheetView>
  </sheetViews>
  <sheetFormatPr defaultColWidth="9" defaultRowHeight="13.8"/>
  <cols>
    <col min="1" max="1" width="10.1296296296296" style="1" customWidth="1"/>
    <col min="2" max="2" width="23.3796296296296" style="1" customWidth="1"/>
    <col min="3" max="3" width="9.12962962962963" style="1" customWidth="1"/>
    <col min="4" max="4" width="16.5" style="1" customWidth="1"/>
    <col min="5" max="5" width="9.62962962962963" style="1" customWidth="1"/>
    <col min="6" max="12" width="15.6296296296296" style="1" customWidth="1"/>
    <col min="13" max="15" width="16.1296296296296" style="1" customWidth="1"/>
    <col min="16" max="16384" width="9" style="1"/>
  </cols>
  <sheetData>
    <row r="1" ht="14.4" spans="1:1">
      <c r="A1" s="2"/>
    </row>
    <row r="2" ht="25.8" spans="1:15">
      <c r="A2" s="3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5" customHeight="1" spans="1: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9.15" customHeight="1" spans="1:15">
      <c r="A4" s="5" t="s">
        <v>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ht="33" customHeight="1" spans="1:15">
      <c r="A5" s="7" t="s">
        <v>6</v>
      </c>
      <c r="B5" s="7" t="s">
        <v>26</v>
      </c>
      <c r="C5" s="8" t="s">
        <v>27</v>
      </c>
      <c r="D5" s="9"/>
      <c r="E5" s="8" t="s">
        <v>28</v>
      </c>
      <c r="F5" s="9"/>
      <c r="G5" s="8" t="s">
        <v>29</v>
      </c>
      <c r="H5" s="9"/>
      <c r="I5" s="8" t="s">
        <v>30</v>
      </c>
      <c r="J5" s="9"/>
      <c r="K5" s="8" t="s">
        <v>31</v>
      </c>
      <c r="L5" s="9"/>
      <c r="M5" s="24" t="s">
        <v>32</v>
      </c>
      <c r="N5" s="25" t="s">
        <v>33</v>
      </c>
      <c r="O5" s="26" t="s">
        <v>34</v>
      </c>
    </row>
    <row r="6" ht="33" customHeight="1" spans="1:15">
      <c r="A6" s="10"/>
      <c r="B6" s="10"/>
      <c r="C6" s="8" t="s">
        <v>35</v>
      </c>
      <c r="D6" s="11" t="s">
        <v>36</v>
      </c>
      <c r="E6" s="8" t="s">
        <v>37</v>
      </c>
      <c r="F6" s="11" t="s">
        <v>36</v>
      </c>
      <c r="G6" s="8" t="s">
        <v>37</v>
      </c>
      <c r="H6" s="11" t="s">
        <v>36</v>
      </c>
      <c r="I6" s="8" t="s">
        <v>38</v>
      </c>
      <c r="J6" s="11" t="s">
        <v>36</v>
      </c>
      <c r="K6" s="8" t="s">
        <v>39</v>
      </c>
      <c r="L6" s="11" t="s">
        <v>36</v>
      </c>
      <c r="M6" s="27"/>
      <c r="N6" s="28"/>
      <c r="O6" s="29"/>
    </row>
    <row r="7" ht="33" customHeight="1" spans="1:15">
      <c r="A7" s="12">
        <v>1</v>
      </c>
      <c r="B7" s="13" t="s">
        <v>11</v>
      </c>
      <c r="C7" s="14">
        <v>114</v>
      </c>
      <c r="D7" s="15">
        <f>C7*40000</f>
        <v>4560000</v>
      </c>
      <c r="E7" s="16"/>
      <c r="F7" s="15"/>
      <c r="G7" s="16"/>
      <c r="H7" s="15"/>
      <c r="I7" s="16"/>
      <c r="J7" s="15"/>
      <c r="K7" s="16"/>
      <c r="L7" s="15"/>
      <c r="M7" s="30">
        <v>4560000</v>
      </c>
      <c r="N7" s="31">
        <v>1818378.21</v>
      </c>
      <c r="O7" s="32" t="s">
        <v>40</v>
      </c>
    </row>
    <row r="8" ht="33" customHeight="1" spans="1:15">
      <c r="A8" s="12">
        <v>2</v>
      </c>
      <c r="B8" s="13" t="s">
        <v>8</v>
      </c>
      <c r="C8" s="14">
        <v>102</v>
      </c>
      <c r="D8" s="15">
        <f>C8*150000</f>
        <v>15300000</v>
      </c>
      <c r="E8" s="17">
        <v>2392</v>
      </c>
      <c r="F8" s="15">
        <f t="shared" ref="F8:F11" si="0">E8*60</f>
        <v>143520</v>
      </c>
      <c r="G8" s="17"/>
      <c r="H8" s="18"/>
      <c r="I8" s="17"/>
      <c r="J8" s="18"/>
      <c r="K8" s="17"/>
      <c r="L8" s="18"/>
      <c r="M8" s="30">
        <v>15443520</v>
      </c>
      <c r="N8" s="30">
        <v>6158368.46</v>
      </c>
      <c r="O8" s="33"/>
    </row>
    <row r="9" ht="33" customHeight="1" spans="1:15">
      <c r="A9" s="12">
        <v>3</v>
      </c>
      <c r="B9" s="13" t="s">
        <v>21</v>
      </c>
      <c r="C9" s="14"/>
      <c r="D9" s="15"/>
      <c r="E9" s="17"/>
      <c r="F9" s="15"/>
      <c r="G9" s="17">
        <v>8331</v>
      </c>
      <c r="H9" s="18">
        <f>G9*60</f>
        <v>499860</v>
      </c>
      <c r="I9" s="17"/>
      <c r="J9" s="18"/>
      <c r="K9" s="17"/>
      <c r="L9" s="18"/>
      <c r="M9" s="30">
        <v>499860</v>
      </c>
      <c r="N9" s="30">
        <v>199327.75</v>
      </c>
      <c r="O9" s="33"/>
    </row>
    <row r="10" ht="33" customHeight="1" spans="1:15">
      <c r="A10" s="12">
        <v>4</v>
      </c>
      <c r="B10" s="13" t="s">
        <v>14</v>
      </c>
      <c r="C10" s="14"/>
      <c r="D10" s="15"/>
      <c r="E10" s="17">
        <v>5286</v>
      </c>
      <c r="F10" s="15">
        <f t="shared" si="0"/>
        <v>317160</v>
      </c>
      <c r="G10" s="17">
        <f>11631-5286</f>
        <v>6345</v>
      </c>
      <c r="H10" s="18">
        <f>G10*60</f>
        <v>380700</v>
      </c>
      <c r="I10" s="17"/>
      <c r="J10" s="18"/>
      <c r="K10" s="17"/>
      <c r="L10" s="18"/>
      <c r="M10" s="30">
        <v>697860</v>
      </c>
      <c r="N10" s="30">
        <v>278283.64</v>
      </c>
      <c r="O10" s="33"/>
    </row>
    <row r="11" ht="33" customHeight="1" spans="1:15">
      <c r="A11" s="12">
        <v>5</v>
      </c>
      <c r="B11" s="13" t="s">
        <v>13</v>
      </c>
      <c r="C11" s="14"/>
      <c r="D11" s="15"/>
      <c r="E11" s="17">
        <v>110</v>
      </c>
      <c r="F11" s="15">
        <f t="shared" si="0"/>
        <v>6600</v>
      </c>
      <c r="G11" s="17"/>
      <c r="H11" s="18"/>
      <c r="I11" s="17"/>
      <c r="J11" s="18"/>
      <c r="K11" s="17"/>
      <c r="L11" s="18"/>
      <c r="M11" s="30">
        <v>6600</v>
      </c>
      <c r="N11" s="30">
        <v>2631.86</v>
      </c>
      <c r="O11" s="33"/>
    </row>
    <row r="12" ht="33" customHeight="1" spans="1:15">
      <c r="A12" s="12">
        <v>6</v>
      </c>
      <c r="B12" s="13" t="s">
        <v>10</v>
      </c>
      <c r="C12" s="14">
        <v>210</v>
      </c>
      <c r="D12" s="15">
        <f>C12*40000</f>
        <v>8400000</v>
      </c>
      <c r="E12" s="17"/>
      <c r="F12" s="15"/>
      <c r="G12" s="17"/>
      <c r="H12" s="18"/>
      <c r="I12" s="17"/>
      <c r="J12" s="18"/>
      <c r="K12" s="17"/>
      <c r="L12" s="18"/>
      <c r="M12" s="30">
        <v>8400000</v>
      </c>
      <c r="N12" s="30">
        <v>3349644.06</v>
      </c>
      <c r="O12" s="33"/>
    </row>
    <row r="13" ht="33" customHeight="1" spans="1:15">
      <c r="A13" s="12">
        <v>7</v>
      </c>
      <c r="B13" s="13" t="s">
        <v>15</v>
      </c>
      <c r="C13" s="14"/>
      <c r="D13" s="15"/>
      <c r="E13" s="17">
        <v>558</v>
      </c>
      <c r="F13" s="15">
        <f>E13*60</f>
        <v>33480</v>
      </c>
      <c r="G13" s="17"/>
      <c r="H13" s="18"/>
      <c r="I13" s="17"/>
      <c r="J13" s="18"/>
      <c r="K13" s="17"/>
      <c r="L13" s="18"/>
      <c r="M13" s="30">
        <v>33480</v>
      </c>
      <c r="N13" s="30">
        <v>13350.72</v>
      </c>
      <c r="O13" s="33"/>
    </row>
    <row r="14" ht="33" customHeight="1" spans="1:15">
      <c r="A14" s="12">
        <v>8</v>
      </c>
      <c r="B14" s="13" t="s">
        <v>41</v>
      </c>
      <c r="C14" s="14">
        <v>70</v>
      </c>
      <c r="D14" s="15">
        <f>C14*40000</f>
        <v>2800000</v>
      </c>
      <c r="E14" s="17"/>
      <c r="F14" s="15"/>
      <c r="G14" s="17"/>
      <c r="H14" s="18"/>
      <c r="I14" s="17"/>
      <c r="J14" s="18"/>
      <c r="K14" s="17"/>
      <c r="L14" s="18"/>
      <c r="M14" s="30">
        <v>2800000</v>
      </c>
      <c r="N14" s="30">
        <v>1116548.02</v>
      </c>
      <c r="O14" s="33"/>
    </row>
    <row r="15" ht="33" customHeight="1" spans="1:15">
      <c r="A15" s="12">
        <v>9</v>
      </c>
      <c r="B15" s="13" t="s">
        <v>42</v>
      </c>
      <c r="C15" s="14"/>
      <c r="D15" s="15"/>
      <c r="E15" s="17"/>
      <c r="F15" s="15"/>
      <c r="G15" s="17">
        <v>1154</v>
      </c>
      <c r="H15" s="18">
        <f t="shared" ref="H15:H18" si="1">G15*60</f>
        <v>69240</v>
      </c>
      <c r="I15" s="17"/>
      <c r="J15" s="18"/>
      <c r="K15" s="17"/>
      <c r="L15" s="18"/>
      <c r="M15" s="30">
        <v>69240</v>
      </c>
      <c r="N15" s="30">
        <v>27610.64</v>
      </c>
      <c r="O15" s="33"/>
    </row>
    <row r="16" ht="33" customHeight="1" spans="1:15">
      <c r="A16" s="12">
        <v>10</v>
      </c>
      <c r="B16" s="13" t="s">
        <v>12</v>
      </c>
      <c r="C16" s="14">
        <v>48</v>
      </c>
      <c r="D16" s="15">
        <f>C16*150000</f>
        <v>7200000</v>
      </c>
      <c r="E16" s="17"/>
      <c r="F16" s="15"/>
      <c r="G16" s="17"/>
      <c r="H16" s="18"/>
      <c r="I16" s="17"/>
      <c r="J16" s="18"/>
      <c r="K16" s="17"/>
      <c r="L16" s="18"/>
      <c r="M16" s="30">
        <v>7200000</v>
      </c>
      <c r="N16" s="30">
        <v>2871123.48</v>
      </c>
      <c r="O16" s="33"/>
    </row>
    <row r="17" ht="33" customHeight="1" spans="1:15">
      <c r="A17" s="12">
        <v>11</v>
      </c>
      <c r="B17" s="13" t="s">
        <v>43</v>
      </c>
      <c r="C17" s="14"/>
      <c r="D17" s="15"/>
      <c r="E17" s="17"/>
      <c r="F17" s="15"/>
      <c r="G17" s="17">
        <v>5534</v>
      </c>
      <c r="H17" s="18">
        <f t="shared" si="1"/>
        <v>332040</v>
      </c>
      <c r="I17" s="17"/>
      <c r="J17" s="18"/>
      <c r="K17" s="17"/>
      <c r="L17" s="18"/>
      <c r="M17" s="30">
        <v>332040</v>
      </c>
      <c r="N17" s="30">
        <v>132406.65</v>
      </c>
      <c r="O17" s="33"/>
    </row>
    <row r="18" ht="33" customHeight="1" spans="1:15">
      <c r="A18" s="12">
        <v>12</v>
      </c>
      <c r="B18" s="13" t="s">
        <v>23</v>
      </c>
      <c r="C18" s="14"/>
      <c r="D18" s="15"/>
      <c r="E18" s="17"/>
      <c r="F18" s="15"/>
      <c r="G18" s="17">
        <v>38165</v>
      </c>
      <c r="H18" s="18">
        <f t="shared" si="1"/>
        <v>2289900</v>
      </c>
      <c r="I18" s="17"/>
      <c r="J18" s="18"/>
      <c r="K18" s="17"/>
      <c r="L18" s="18"/>
      <c r="M18" s="30">
        <v>2289900</v>
      </c>
      <c r="N18" s="30">
        <v>913136.9</v>
      </c>
      <c r="O18" s="33"/>
    </row>
    <row r="19" ht="33" customHeight="1" spans="1:15">
      <c r="A19" s="12">
        <v>13</v>
      </c>
      <c r="B19" s="13" t="s">
        <v>44</v>
      </c>
      <c r="C19" s="14"/>
      <c r="D19" s="15"/>
      <c r="E19" s="17">
        <v>1400</v>
      </c>
      <c r="F19" s="15">
        <f t="shared" ref="F19:F21" si="2">E19*60</f>
        <v>84000</v>
      </c>
      <c r="G19" s="17"/>
      <c r="H19" s="18"/>
      <c r="I19" s="17"/>
      <c r="J19" s="18"/>
      <c r="K19" s="17"/>
      <c r="L19" s="18"/>
      <c r="M19" s="30">
        <v>84000</v>
      </c>
      <c r="N19" s="30">
        <v>33496.44</v>
      </c>
      <c r="O19" s="33"/>
    </row>
    <row r="20" ht="33" customHeight="1" spans="1:15">
      <c r="A20" s="12">
        <v>14</v>
      </c>
      <c r="B20" s="13" t="s">
        <v>45</v>
      </c>
      <c r="C20" s="14"/>
      <c r="D20" s="15"/>
      <c r="E20" s="17">
        <v>628</v>
      </c>
      <c r="F20" s="15">
        <f t="shared" si="2"/>
        <v>37680</v>
      </c>
      <c r="G20" s="17"/>
      <c r="H20" s="18"/>
      <c r="I20" s="17"/>
      <c r="J20" s="18"/>
      <c r="K20" s="17"/>
      <c r="L20" s="18"/>
      <c r="M20" s="30">
        <v>37680</v>
      </c>
      <c r="N20" s="30">
        <v>15025.55</v>
      </c>
      <c r="O20" s="33"/>
    </row>
    <row r="21" ht="33" customHeight="1" spans="1:15">
      <c r="A21" s="12">
        <v>15</v>
      </c>
      <c r="B21" s="13" t="s">
        <v>46</v>
      </c>
      <c r="C21" s="14"/>
      <c r="D21" s="15"/>
      <c r="E21" s="17">
        <v>198</v>
      </c>
      <c r="F21" s="15">
        <f t="shared" si="2"/>
        <v>11880</v>
      </c>
      <c r="G21" s="17"/>
      <c r="H21" s="18"/>
      <c r="I21" s="17"/>
      <c r="J21" s="18"/>
      <c r="K21" s="17"/>
      <c r="L21" s="18"/>
      <c r="M21" s="30">
        <v>11880</v>
      </c>
      <c r="N21" s="30">
        <v>4737.35</v>
      </c>
      <c r="O21" s="33"/>
    </row>
    <row r="22" ht="33" customHeight="1" spans="1:15">
      <c r="A22" s="12">
        <v>16</v>
      </c>
      <c r="B22" s="13" t="s">
        <v>47</v>
      </c>
      <c r="C22" s="14"/>
      <c r="D22" s="15"/>
      <c r="E22" s="17"/>
      <c r="F22" s="15"/>
      <c r="G22" s="17"/>
      <c r="H22" s="18"/>
      <c r="I22" s="17">
        <v>11079</v>
      </c>
      <c r="J22" s="18">
        <f>I22*30</f>
        <v>332370</v>
      </c>
      <c r="K22" s="17"/>
      <c r="L22" s="18"/>
      <c r="M22" s="30">
        <v>332370</v>
      </c>
      <c r="N22" s="30">
        <v>132538.24</v>
      </c>
      <c r="O22" s="33"/>
    </row>
    <row r="23" ht="33" customHeight="1" spans="1:15">
      <c r="A23" s="12">
        <v>17</v>
      </c>
      <c r="B23" s="13" t="s">
        <v>22</v>
      </c>
      <c r="C23" s="14"/>
      <c r="D23" s="15"/>
      <c r="E23" s="17"/>
      <c r="F23" s="15"/>
      <c r="G23" s="17"/>
      <c r="H23" s="18"/>
      <c r="I23" s="17"/>
      <c r="J23" s="18"/>
      <c r="K23" s="17">
        <v>66788</v>
      </c>
      <c r="L23" s="18">
        <f>51458*0.2+(K23-51458)*0.4</f>
        <v>16423.6</v>
      </c>
      <c r="M23" s="30">
        <v>16423.6</v>
      </c>
      <c r="N23" s="30">
        <v>6549.19</v>
      </c>
      <c r="O23" s="33"/>
    </row>
    <row r="24" ht="33" customHeight="1" spans="1:15">
      <c r="A24" s="12">
        <v>18</v>
      </c>
      <c r="B24" s="13" t="s">
        <v>48</v>
      </c>
      <c r="C24" s="14"/>
      <c r="D24" s="15"/>
      <c r="E24" s="17"/>
      <c r="F24" s="15"/>
      <c r="G24" s="17"/>
      <c r="H24" s="18"/>
      <c r="I24" s="17"/>
      <c r="J24" s="18"/>
      <c r="K24" s="17">
        <v>87974</v>
      </c>
      <c r="L24" s="18">
        <f>K24*0.2</f>
        <v>17594.8</v>
      </c>
      <c r="M24" s="30">
        <v>17594.8</v>
      </c>
      <c r="N24" s="30">
        <v>7016.23</v>
      </c>
      <c r="O24" s="33"/>
    </row>
    <row r="25" ht="33" customHeight="1" spans="1:15">
      <c r="A25" s="12">
        <v>19</v>
      </c>
      <c r="B25" s="13" t="s">
        <v>49</v>
      </c>
      <c r="C25" s="14"/>
      <c r="D25" s="15"/>
      <c r="E25" s="17"/>
      <c r="F25" s="15"/>
      <c r="G25" s="17"/>
      <c r="H25" s="18"/>
      <c r="I25" s="17"/>
      <c r="J25" s="18"/>
      <c r="K25" s="17">
        <v>1360942</v>
      </c>
      <c r="L25" s="18">
        <v>501888.4</v>
      </c>
      <c r="M25" s="30">
        <v>501888.4</v>
      </c>
      <c r="N25" s="30">
        <v>200136.61</v>
      </c>
      <c r="O25" s="33"/>
    </row>
    <row r="26" ht="33" customHeight="1" spans="1:15">
      <c r="A26" s="12">
        <v>20</v>
      </c>
      <c r="B26" s="13" t="s">
        <v>50</v>
      </c>
      <c r="C26" s="14"/>
      <c r="D26" s="15"/>
      <c r="E26" s="17"/>
      <c r="F26" s="15"/>
      <c r="G26" s="17"/>
      <c r="H26" s="18"/>
      <c r="I26" s="17"/>
      <c r="J26" s="18"/>
      <c r="K26" s="17">
        <v>0</v>
      </c>
      <c r="L26" s="18">
        <v>0</v>
      </c>
      <c r="M26" s="30">
        <v>0</v>
      </c>
      <c r="N26" s="30">
        <v>0</v>
      </c>
      <c r="O26" s="33"/>
    </row>
    <row r="27" ht="33" customHeight="1" spans="1:15">
      <c r="A27" s="19" t="s">
        <v>51</v>
      </c>
      <c r="B27" s="20"/>
      <c r="C27" s="21">
        <f t="shared" ref="C27:M27" si="3">SUM(C7:C26)</f>
        <v>544</v>
      </c>
      <c r="D27" s="22">
        <f t="shared" si="3"/>
        <v>38260000</v>
      </c>
      <c r="E27" s="21">
        <f t="shared" si="3"/>
        <v>10572</v>
      </c>
      <c r="F27" s="22">
        <f t="shared" si="3"/>
        <v>634320</v>
      </c>
      <c r="G27" s="21">
        <f t="shared" si="3"/>
        <v>59529</v>
      </c>
      <c r="H27" s="22">
        <f t="shared" si="3"/>
        <v>3571740</v>
      </c>
      <c r="I27" s="21">
        <f t="shared" si="3"/>
        <v>11079</v>
      </c>
      <c r="J27" s="22">
        <f t="shared" si="3"/>
        <v>332370</v>
      </c>
      <c r="K27" s="21">
        <f t="shared" si="3"/>
        <v>1515704</v>
      </c>
      <c r="L27" s="22">
        <f t="shared" si="3"/>
        <v>535906.8</v>
      </c>
      <c r="M27" s="22">
        <v>43334336.8</v>
      </c>
      <c r="N27" s="22">
        <v>17280310</v>
      </c>
      <c r="O27" s="34"/>
    </row>
    <row r="28" spans="5:5">
      <c r="E28" s="23"/>
    </row>
  </sheetData>
  <mergeCells count="14">
    <mergeCell ref="A2:O2"/>
    <mergeCell ref="A4:O4"/>
    <mergeCell ref="C5:D5"/>
    <mergeCell ref="E5:F5"/>
    <mergeCell ref="G5:H5"/>
    <mergeCell ref="I5:J5"/>
    <mergeCell ref="K5:L5"/>
    <mergeCell ref="A27:B27"/>
    <mergeCell ref="A5:A6"/>
    <mergeCell ref="B5:B6"/>
    <mergeCell ref="M5:M6"/>
    <mergeCell ref="N5:N6"/>
    <mergeCell ref="O5:O6"/>
    <mergeCell ref="O7:O27"/>
  </mergeCells>
  <printOptions horizontalCentered="1"/>
  <pageMargins left="0.0388888888888889" right="0.156944444444444" top="0.748031496062992" bottom="0.748031496062992" header="0.31496062992126" footer="0.31496062992126"/>
  <pageSetup paperSize="9" scale="5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申请补贴类别</vt:lpstr>
      <vt:lpstr>申请单位</vt:lpstr>
      <vt:lpstr>Sheet1</vt:lpstr>
      <vt:lpstr>2023年审定表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Ganfeng</dc:creator>
  <cp:lastModifiedBy>Administrator</cp:lastModifiedBy>
  <dcterms:created xsi:type="dcterms:W3CDTF">2018-03-19T09:13:00Z</dcterms:created>
  <cp:lastPrinted>2023-02-07T07:54:00Z</cp:lastPrinted>
  <dcterms:modified xsi:type="dcterms:W3CDTF">2024-10-31T02:24:33Z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9D0BFBC45D654FB5AE5D3AC49BB9F3AF_13</vt:lpwstr>
  </property>
</Properties>
</file>